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dams\Desktop\Maine Office\Projects\Bohler Engineering\Southborough MA\"/>
    </mc:Choice>
  </mc:AlternateContent>
  <bookViews>
    <workbookView xWindow="0" yWindow="0" windowWidth="19464" windowHeight="90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0" i="1"/>
  <c r="E20" i="1"/>
  <c r="H19" i="1"/>
  <c r="E19" i="1"/>
  <c r="H18" i="1"/>
  <c r="E18" i="1"/>
  <c r="H17" i="1"/>
  <c r="E17" i="1"/>
  <c r="H16" i="1"/>
  <c r="E16" i="1"/>
  <c r="H11" i="1"/>
  <c r="E11" i="1"/>
  <c r="H10" i="1"/>
  <c r="E10" i="1"/>
  <c r="H9" i="1"/>
  <c r="E9" i="1"/>
  <c r="H8" i="1"/>
  <c r="E8" i="1"/>
  <c r="H7" i="1"/>
  <c r="E7" i="1"/>
  <c r="E25" i="1" l="1"/>
  <c r="I25" i="1" s="1"/>
  <c r="J25" i="1" s="1"/>
  <c r="E28" i="1"/>
  <c r="I28" i="1" s="1"/>
  <c r="J28" i="1" s="1"/>
  <c r="E26" i="1"/>
  <c r="E24" i="1"/>
  <c r="I24" i="1" s="1"/>
  <c r="J24" i="1" s="1"/>
  <c r="J10" i="1"/>
  <c r="J7" i="1"/>
  <c r="J11" i="1"/>
  <c r="E27" i="1"/>
  <c r="I8" i="1"/>
  <c r="J8" i="1" s="1"/>
  <c r="I10" i="1"/>
  <c r="I16" i="1"/>
  <c r="I18" i="1"/>
  <c r="J18" i="1" s="1"/>
  <c r="I20" i="1"/>
  <c r="J20" i="1" s="1"/>
  <c r="J16" i="1"/>
  <c r="I7" i="1"/>
  <c r="I9" i="1"/>
  <c r="J9" i="1" s="1"/>
  <c r="I11" i="1"/>
  <c r="I17" i="1"/>
  <c r="J17" i="1" s="1"/>
  <c r="I19" i="1"/>
  <c r="J19" i="1" s="1"/>
  <c r="J26" i="1" l="1"/>
  <c r="I26" i="1"/>
  <c r="I27" i="1"/>
  <c r="J27" i="1" s="1"/>
</calcChain>
</file>

<file path=xl/sharedStrings.xml><?xml version="1.0" encoding="utf-8"?>
<sst xmlns="http://schemas.openxmlformats.org/spreadsheetml/2006/main" count="58" uniqueCount="20">
  <si>
    <t>Table 3.1  Southborough Gas Station Convenience Store</t>
  </si>
  <si>
    <t>ITE Trip Generation Calculations</t>
  </si>
  <si>
    <t>EXISTING</t>
  </si>
  <si>
    <t>Land Use</t>
  </si>
  <si>
    <t>Time Period</t>
  </si>
  <si>
    <t>Vehicle Fueling Positions</t>
  </si>
  <si>
    <t>Trip Generation Rate per Vehicle Fueling position</t>
  </si>
  <si>
    <t>Trips Generated</t>
  </si>
  <si>
    <t>Distribution                Entering / Exiting</t>
  </si>
  <si>
    <t>Enter</t>
  </si>
  <si>
    <t>Exit</t>
  </si>
  <si>
    <t>AM Weekday Peak Hour (Street)</t>
  </si>
  <si>
    <t>/</t>
  </si>
  <si>
    <t>PM Weekday Peak Hour (Street)</t>
  </si>
  <si>
    <t>AM Weekday Peak Hour (Generator)</t>
  </si>
  <si>
    <t>PM Weekday Peak Hour (Generator)</t>
  </si>
  <si>
    <t>Saturday Peak Hour</t>
  </si>
  <si>
    <t>PROPOSED</t>
  </si>
  <si>
    <t>NET NEW TRIPS</t>
  </si>
  <si>
    <t>Convenience Store/Gas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</si>
</sst>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9" fontId="8" fillId="4" borderId="19" xfId="1" applyFont="1" applyFill="1" applyBorder="1" applyAlignment="1">
      <alignment horizontal="center" vertical="center"/>
    </xf>
    <xf numFmtId="9" fontId="8" fillId="4" borderId="20" xfId="1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9" fontId="8" fillId="4" borderId="25" xfId="1" applyFont="1" applyFill="1" applyBorder="1" applyAlignment="1">
      <alignment horizontal="center" vertical="center"/>
    </xf>
    <xf numFmtId="9" fontId="8" fillId="4" borderId="26" xfId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9" fontId="8" fillId="4" borderId="31" xfId="1" applyFont="1" applyFill="1" applyBorder="1" applyAlignment="1">
      <alignment horizontal="center" vertical="center"/>
    </xf>
    <xf numFmtId="9" fontId="8" fillId="4" borderId="32" xfId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9" fontId="8" fillId="4" borderId="0" xfId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%20Station%20ITE%2011th%20Ed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Sheet"/>
      <sheetName val="LUC 110"/>
      <sheetName val="LUC 130"/>
      <sheetName val="LC 140"/>
      <sheetName val="LUC 150"/>
      <sheetName val="LUC 151"/>
      <sheetName val="LUC 180"/>
      <sheetName val="LUC 190"/>
      <sheetName val="LUC 210"/>
      <sheetName val="LUC 215"/>
      <sheetName val="LUC 220"/>
      <sheetName val="LUC 221"/>
      <sheetName val="LUC 223"/>
      <sheetName val="LUC 225"/>
      <sheetName val="LUC 240"/>
      <sheetName val="LUC 251"/>
      <sheetName val="LUC 252"/>
      <sheetName val="LUC 260"/>
      <sheetName val="LUC 310"/>
      <sheetName val="LUC 416"/>
      <sheetName val="LUC 488"/>
      <sheetName val="LUC 495"/>
      <sheetName val="LUC 565"/>
      <sheetName val="LUC 560"/>
      <sheetName val="LUC 610"/>
      <sheetName val="LUC 620"/>
      <sheetName val="LUC 630"/>
      <sheetName val="LUC 640"/>
      <sheetName val="LUC 710"/>
      <sheetName val="LUC 712"/>
      <sheetName val="LUC 715"/>
      <sheetName val="LUC 720"/>
      <sheetName val="LUC 730"/>
      <sheetName val="LUC 750"/>
      <sheetName val="LUC 760"/>
      <sheetName val="LUC 770"/>
      <sheetName val="LUC 810"/>
      <sheetName val="LUC 811"/>
      <sheetName val="LUC 813"/>
      <sheetName val="LUC 814"/>
      <sheetName val="LUC 821"/>
      <sheetName val="LUC 822"/>
      <sheetName val="LUC 843"/>
      <sheetName val="LUC 850"/>
      <sheetName val="LUC 851"/>
      <sheetName val="LUC 881"/>
      <sheetName val="LUC 882"/>
      <sheetName val="LUC 895"/>
      <sheetName val="LUC 899"/>
      <sheetName val="LUC 912"/>
      <sheetName val="LUC 931"/>
      <sheetName val="LUC 932"/>
      <sheetName val="LUC 933"/>
      <sheetName val="LUC 934"/>
      <sheetName val="LUC 937"/>
      <sheetName val="LUC 938"/>
      <sheetName val="LUC 942"/>
      <sheetName val="LUC 944"/>
      <sheetName val="LUC 945"/>
      <sheetName val="LUC 9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topLeftCell="A10" workbookViewId="0">
      <selection activeCell="D21" sqref="D21"/>
    </sheetView>
  </sheetViews>
  <sheetFormatPr defaultRowHeight="14.4" x14ac:dyDescent="0.3"/>
  <cols>
    <col min="2" max="2" width="29.88671875" bestFit="1" customWidth="1"/>
    <col min="4" max="4" width="18.33203125" customWidth="1"/>
    <col min="5" max="5" width="16.109375" customWidth="1"/>
    <col min="6" max="6" width="8.109375" customWidth="1"/>
    <col min="7" max="7" width="2.33203125" customWidth="1"/>
    <col min="8" max="8" width="8" customWidth="1"/>
    <col min="9" max="9" width="5.6640625" bestFit="1" customWidth="1"/>
    <col min="10" max="10" width="4.44140625" bestFit="1" customWidth="1"/>
  </cols>
  <sheetData>
    <row r="1" spans="2:10" ht="15" thickBot="1" x14ac:dyDescent="0.35"/>
    <row r="2" spans="2:10" x14ac:dyDescent="0.3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ht="15" thickBot="1" x14ac:dyDescent="0.3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ht="21.6" thickBot="1" x14ac:dyDescent="0.3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ht="15" thickBot="1" x14ac:dyDescent="0.35">
      <c r="B5" s="10" t="s">
        <v>3</v>
      </c>
      <c r="C5" s="11" t="s">
        <v>19</v>
      </c>
      <c r="D5" s="11"/>
      <c r="E5" s="11"/>
      <c r="F5" s="11"/>
      <c r="G5" s="11"/>
      <c r="H5" s="11"/>
      <c r="I5" s="11"/>
      <c r="J5" s="12"/>
    </row>
    <row r="6" spans="2:10" ht="40.200000000000003" thickBot="1" x14ac:dyDescent="0.35">
      <c r="B6" s="13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18"/>
      <c r="H6" s="19"/>
      <c r="I6" s="20" t="s">
        <v>9</v>
      </c>
      <c r="J6" s="16" t="s">
        <v>10</v>
      </c>
    </row>
    <row r="7" spans="2:10" x14ac:dyDescent="0.3">
      <c r="B7" s="21" t="s">
        <v>11</v>
      </c>
      <c r="C7" s="22">
        <v>18</v>
      </c>
      <c r="D7" s="23">
        <v>31.6</v>
      </c>
      <c r="E7" s="24">
        <f>ROUND((C7*D7),0)</f>
        <v>569</v>
      </c>
      <c r="F7" s="25">
        <v>0.5</v>
      </c>
      <c r="G7" s="26" t="s">
        <v>12</v>
      </c>
      <c r="H7" s="26">
        <f t="shared" ref="H7:H11" si="0">1-F7</f>
        <v>0.5</v>
      </c>
      <c r="I7" s="27">
        <f>ROUND((F7*E7),0)</f>
        <v>285</v>
      </c>
      <c r="J7" s="24">
        <f t="shared" ref="J7:J11" si="1">E7-I7</f>
        <v>284</v>
      </c>
    </row>
    <row r="8" spans="2:10" x14ac:dyDescent="0.3">
      <c r="B8" s="28" t="s">
        <v>13</v>
      </c>
      <c r="C8" s="29">
        <v>18</v>
      </c>
      <c r="D8" s="30">
        <v>26.9</v>
      </c>
      <c r="E8" s="31">
        <f>ROUND((C8*D8),0)</f>
        <v>484</v>
      </c>
      <c r="F8" s="32">
        <v>0.5</v>
      </c>
      <c r="G8" s="33" t="s">
        <v>12</v>
      </c>
      <c r="H8" s="33">
        <f t="shared" si="0"/>
        <v>0.5</v>
      </c>
      <c r="I8" s="27">
        <f>ROUND((F8*E8),0)</f>
        <v>242</v>
      </c>
      <c r="J8" s="31">
        <f t="shared" si="1"/>
        <v>242</v>
      </c>
    </row>
    <row r="9" spans="2:10" x14ac:dyDescent="0.3">
      <c r="B9" s="28" t="s">
        <v>14</v>
      </c>
      <c r="C9" s="29">
        <v>18</v>
      </c>
      <c r="D9" s="30">
        <v>31.31</v>
      </c>
      <c r="E9" s="31">
        <f>ROUND((C9*D9),0)</f>
        <v>564</v>
      </c>
      <c r="F9" s="32">
        <v>0.5</v>
      </c>
      <c r="G9" s="33" t="s">
        <v>12</v>
      </c>
      <c r="H9" s="33">
        <f t="shared" si="0"/>
        <v>0.5</v>
      </c>
      <c r="I9" s="27">
        <f>ROUND((F9*E9),0)</f>
        <v>282</v>
      </c>
      <c r="J9" s="31">
        <f t="shared" si="1"/>
        <v>282</v>
      </c>
    </row>
    <row r="10" spans="2:10" x14ac:dyDescent="0.3">
      <c r="B10" s="28" t="s">
        <v>15</v>
      </c>
      <c r="C10" s="29">
        <v>18</v>
      </c>
      <c r="D10" s="30">
        <v>28.03</v>
      </c>
      <c r="E10" s="31">
        <f>ROUND((C10*D10),0)</f>
        <v>505</v>
      </c>
      <c r="F10" s="32">
        <v>0.5</v>
      </c>
      <c r="G10" s="33" t="s">
        <v>12</v>
      </c>
      <c r="H10" s="33">
        <f t="shared" si="0"/>
        <v>0.5</v>
      </c>
      <c r="I10" s="27">
        <f>ROUND((F10*E10),0)</f>
        <v>253</v>
      </c>
      <c r="J10" s="31">
        <f t="shared" si="1"/>
        <v>252</v>
      </c>
    </row>
    <row r="11" spans="2:10" ht="15" thickBot="1" x14ac:dyDescent="0.35">
      <c r="B11" s="34" t="s">
        <v>16</v>
      </c>
      <c r="C11" s="35">
        <v>18</v>
      </c>
      <c r="D11" s="36">
        <v>29.77</v>
      </c>
      <c r="E11" s="37">
        <f>ROUND((C11*D11),0)</f>
        <v>536</v>
      </c>
      <c r="F11" s="38">
        <v>0.5</v>
      </c>
      <c r="G11" s="39" t="s">
        <v>12</v>
      </c>
      <c r="H11" s="39">
        <f t="shared" si="0"/>
        <v>0.5</v>
      </c>
      <c r="I11" s="40">
        <f>ROUND((F11*E11),0)</f>
        <v>268</v>
      </c>
      <c r="J11" s="37">
        <f t="shared" si="1"/>
        <v>268</v>
      </c>
    </row>
    <row r="12" spans="2:10" ht="15" thickBot="1" x14ac:dyDescent="0.35">
      <c r="B12" s="41"/>
      <c r="C12" s="42"/>
      <c r="D12" s="43"/>
      <c r="E12" s="44"/>
      <c r="F12" s="45"/>
      <c r="G12" s="45"/>
      <c r="H12" s="45"/>
      <c r="I12" s="44"/>
      <c r="J12" s="44"/>
    </row>
    <row r="13" spans="2:10" ht="21.6" thickBot="1" x14ac:dyDescent="0.35">
      <c r="B13" s="46" t="s">
        <v>17</v>
      </c>
      <c r="C13" s="47"/>
      <c r="D13" s="47"/>
      <c r="E13" s="47"/>
      <c r="F13" s="47"/>
      <c r="G13" s="47"/>
      <c r="H13" s="47"/>
      <c r="I13" s="47"/>
      <c r="J13" s="48"/>
    </row>
    <row r="14" spans="2:10" ht="15" thickBot="1" x14ac:dyDescent="0.35">
      <c r="B14" s="10" t="s">
        <v>3</v>
      </c>
      <c r="C14" s="11" t="s">
        <v>19</v>
      </c>
      <c r="D14" s="11"/>
      <c r="E14" s="11"/>
      <c r="F14" s="11"/>
      <c r="G14" s="11"/>
      <c r="H14" s="11"/>
      <c r="I14" s="11"/>
      <c r="J14" s="12"/>
    </row>
    <row r="15" spans="2:10" ht="40.200000000000003" thickBot="1" x14ac:dyDescent="0.35">
      <c r="B15" s="13" t="s">
        <v>4</v>
      </c>
      <c r="C15" s="14" t="s">
        <v>5</v>
      </c>
      <c r="D15" s="15" t="s">
        <v>6</v>
      </c>
      <c r="E15" s="16" t="s">
        <v>7</v>
      </c>
      <c r="F15" s="17" t="s">
        <v>8</v>
      </c>
      <c r="G15" s="18"/>
      <c r="H15" s="19"/>
      <c r="I15" s="20" t="s">
        <v>9</v>
      </c>
      <c r="J15" s="16" t="s">
        <v>10</v>
      </c>
    </row>
    <row r="16" spans="2:10" x14ac:dyDescent="0.3">
      <c r="B16" s="21" t="s">
        <v>11</v>
      </c>
      <c r="C16" s="22">
        <v>21</v>
      </c>
      <c r="D16" s="23">
        <v>31.6</v>
      </c>
      <c r="E16" s="24">
        <f>ROUND((C16*D16),0)</f>
        <v>664</v>
      </c>
      <c r="F16" s="25">
        <v>0.5</v>
      </c>
      <c r="G16" s="26" t="s">
        <v>12</v>
      </c>
      <c r="H16" s="26">
        <f t="shared" ref="H16:H20" si="2">1-F16</f>
        <v>0.5</v>
      </c>
      <c r="I16" s="27">
        <f>ROUND((F16*E16),0)</f>
        <v>332</v>
      </c>
      <c r="J16" s="24">
        <f t="shared" ref="J16:J20" si="3">E16-I16</f>
        <v>332</v>
      </c>
    </row>
    <row r="17" spans="2:10" x14ac:dyDescent="0.3">
      <c r="B17" s="28" t="s">
        <v>13</v>
      </c>
      <c r="C17" s="29">
        <v>21</v>
      </c>
      <c r="D17" s="30">
        <v>26.9</v>
      </c>
      <c r="E17" s="31">
        <f>ROUND((C17*D17),0)</f>
        <v>565</v>
      </c>
      <c r="F17" s="32">
        <v>0.5</v>
      </c>
      <c r="G17" s="33" t="s">
        <v>12</v>
      </c>
      <c r="H17" s="33">
        <f t="shared" si="2"/>
        <v>0.5</v>
      </c>
      <c r="I17" s="27">
        <f>ROUND((F17*E17),0)</f>
        <v>283</v>
      </c>
      <c r="J17" s="31">
        <f t="shared" si="3"/>
        <v>282</v>
      </c>
    </row>
    <row r="18" spans="2:10" x14ac:dyDescent="0.3">
      <c r="B18" s="28" t="s">
        <v>14</v>
      </c>
      <c r="C18" s="29">
        <v>21</v>
      </c>
      <c r="D18" s="30">
        <v>31.31</v>
      </c>
      <c r="E18" s="31">
        <f>ROUND((C18*D18),0)</f>
        <v>658</v>
      </c>
      <c r="F18" s="32">
        <v>0.5</v>
      </c>
      <c r="G18" s="33" t="s">
        <v>12</v>
      </c>
      <c r="H18" s="33">
        <f t="shared" si="2"/>
        <v>0.5</v>
      </c>
      <c r="I18" s="27">
        <f>ROUND((F18*E18),0)</f>
        <v>329</v>
      </c>
      <c r="J18" s="31">
        <f t="shared" si="3"/>
        <v>329</v>
      </c>
    </row>
    <row r="19" spans="2:10" x14ac:dyDescent="0.3">
      <c r="B19" s="28" t="s">
        <v>15</v>
      </c>
      <c r="C19" s="29">
        <v>21</v>
      </c>
      <c r="D19" s="30">
        <v>28.03</v>
      </c>
      <c r="E19" s="31">
        <f>ROUND((C19*D19),0)</f>
        <v>589</v>
      </c>
      <c r="F19" s="32">
        <v>0.5</v>
      </c>
      <c r="G19" s="33" t="s">
        <v>12</v>
      </c>
      <c r="H19" s="33">
        <f t="shared" si="2"/>
        <v>0.5</v>
      </c>
      <c r="I19" s="27">
        <f>ROUND((F19*E19),0)</f>
        <v>295</v>
      </c>
      <c r="J19" s="31">
        <f t="shared" si="3"/>
        <v>294</v>
      </c>
    </row>
    <row r="20" spans="2:10" ht="15" thickBot="1" x14ac:dyDescent="0.35">
      <c r="B20" s="34" t="s">
        <v>16</v>
      </c>
      <c r="C20" s="35">
        <v>21</v>
      </c>
      <c r="D20" s="36">
        <v>29.77</v>
      </c>
      <c r="E20" s="37">
        <f>ROUND((C20*D20),0)</f>
        <v>625</v>
      </c>
      <c r="F20" s="38">
        <v>0.5</v>
      </c>
      <c r="G20" s="39" t="s">
        <v>12</v>
      </c>
      <c r="H20" s="39">
        <f t="shared" si="2"/>
        <v>0.5</v>
      </c>
      <c r="I20" s="40">
        <f>ROUND((F20*E20),0)</f>
        <v>313</v>
      </c>
      <c r="J20" s="37">
        <f t="shared" si="3"/>
        <v>312</v>
      </c>
    </row>
    <row r="21" spans="2:10" ht="15" thickBot="1" x14ac:dyDescent="0.35">
      <c r="B21" s="41"/>
      <c r="C21" s="42"/>
      <c r="D21" s="43"/>
      <c r="E21" s="44"/>
      <c r="F21" s="45"/>
      <c r="G21" s="45"/>
      <c r="H21" s="45"/>
      <c r="I21" s="44"/>
      <c r="J21" s="44"/>
    </row>
    <row r="22" spans="2:10" ht="21.6" thickBot="1" x14ac:dyDescent="0.35">
      <c r="B22" s="49" t="s">
        <v>18</v>
      </c>
      <c r="C22" s="50"/>
      <c r="D22" s="50"/>
      <c r="E22" s="50"/>
      <c r="F22" s="50"/>
      <c r="G22" s="50"/>
      <c r="H22" s="50"/>
      <c r="I22" s="50"/>
      <c r="J22" s="51"/>
    </row>
    <row r="23" spans="2:10" ht="31.8" customHeight="1" thickBot="1" x14ac:dyDescent="0.35">
      <c r="B23" s="13" t="s">
        <v>4</v>
      </c>
      <c r="C23" s="14"/>
      <c r="D23" s="15"/>
      <c r="E23" s="16" t="s">
        <v>7</v>
      </c>
      <c r="F23" s="17" t="s">
        <v>8</v>
      </c>
      <c r="G23" s="18"/>
      <c r="H23" s="19"/>
      <c r="I23" s="20" t="s">
        <v>9</v>
      </c>
      <c r="J23" s="16" t="s">
        <v>10</v>
      </c>
    </row>
    <row r="24" spans="2:10" x14ac:dyDescent="0.3">
      <c r="B24" s="21" t="s">
        <v>11</v>
      </c>
      <c r="C24" s="22"/>
      <c r="D24" s="23"/>
      <c r="E24" s="24">
        <f>E16-E7</f>
        <v>95</v>
      </c>
      <c r="F24" s="25">
        <v>0.5</v>
      </c>
      <c r="G24" s="26" t="s">
        <v>12</v>
      </c>
      <c r="H24" s="26">
        <f t="shared" ref="H24:H28" si="4">1-F24</f>
        <v>0.5</v>
      </c>
      <c r="I24" s="27">
        <f>ROUND((F24*E24),0)</f>
        <v>48</v>
      </c>
      <c r="J24" s="24">
        <f t="shared" ref="J24:J28" si="5">E24-I24</f>
        <v>47</v>
      </c>
    </row>
    <row r="25" spans="2:10" x14ac:dyDescent="0.3">
      <c r="B25" s="28" t="s">
        <v>13</v>
      </c>
      <c r="C25" s="29"/>
      <c r="D25" s="30"/>
      <c r="E25" s="31">
        <f>E17-E8</f>
        <v>81</v>
      </c>
      <c r="F25" s="32">
        <v>0.5</v>
      </c>
      <c r="G25" s="33" t="s">
        <v>12</v>
      </c>
      <c r="H25" s="33">
        <f t="shared" si="4"/>
        <v>0.5</v>
      </c>
      <c r="I25" s="27">
        <f>ROUND((F25*E25),0)</f>
        <v>41</v>
      </c>
      <c r="J25" s="31">
        <f t="shared" si="5"/>
        <v>40</v>
      </c>
    </row>
    <row r="26" spans="2:10" x14ac:dyDescent="0.3">
      <c r="B26" s="28" t="s">
        <v>14</v>
      </c>
      <c r="C26" s="29"/>
      <c r="D26" s="30"/>
      <c r="E26" s="31">
        <f>E18-E9</f>
        <v>94</v>
      </c>
      <c r="F26" s="32">
        <v>0.51</v>
      </c>
      <c r="G26" s="33" t="s">
        <v>12</v>
      </c>
      <c r="H26" s="33">
        <f t="shared" si="4"/>
        <v>0.49</v>
      </c>
      <c r="I26" s="27">
        <f>ROUND((F26*E26),0)</f>
        <v>48</v>
      </c>
      <c r="J26" s="31">
        <f t="shared" si="5"/>
        <v>46</v>
      </c>
    </row>
    <row r="27" spans="2:10" x14ac:dyDescent="0.3">
      <c r="B27" s="28" t="s">
        <v>15</v>
      </c>
      <c r="C27" s="29"/>
      <c r="D27" s="30"/>
      <c r="E27" s="31">
        <f>E19-E10</f>
        <v>84</v>
      </c>
      <c r="F27" s="32">
        <v>0.5</v>
      </c>
      <c r="G27" s="33" t="s">
        <v>12</v>
      </c>
      <c r="H27" s="33">
        <f t="shared" si="4"/>
        <v>0.5</v>
      </c>
      <c r="I27" s="27">
        <f>ROUND((F27*E27),0)</f>
        <v>42</v>
      </c>
      <c r="J27" s="31">
        <f t="shared" si="5"/>
        <v>42</v>
      </c>
    </row>
    <row r="28" spans="2:10" ht="15" thickBot="1" x14ac:dyDescent="0.35">
      <c r="B28" s="34" t="s">
        <v>16</v>
      </c>
      <c r="C28" s="35"/>
      <c r="D28" s="36"/>
      <c r="E28" s="37">
        <f>E20-E11</f>
        <v>89</v>
      </c>
      <c r="F28" s="38">
        <v>0.5</v>
      </c>
      <c r="G28" s="39" t="s">
        <v>12</v>
      </c>
      <c r="H28" s="39">
        <f t="shared" si="4"/>
        <v>0.5</v>
      </c>
      <c r="I28" s="40">
        <f>ROUND((F28*E28),0)</f>
        <v>45</v>
      </c>
      <c r="J28" s="37">
        <f t="shared" si="5"/>
        <v>44</v>
      </c>
    </row>
  </sheetData>
  <mergeCells count="10">
    <mergeCell ref="C14:J14"/>
    <mergeCell ref="F15:H15"/>
    <mergeCell ref="B22:J22"/>
    <mergeCell ref="F23:H23"/>
    <mergeCell ref="B2:J2"/>
    <mergeCell ref="B3:J3"/>
    <mergeCell ref="B4:J4"/>
    <mergeCell ref="C5:J5"/>
    <mergeCell ref="F6:H6"/>
    <mergeCell ref="B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Q. Adams</dc:creator>
  <cp:lastModifiedBy>John Q. Adams</cp:lastModifiedBy>
  <dcterms:created xsi:type="dcterms:W3CDTF">2023-10-30T17:19:33Z</dcterms:created>
  <dcterms:modified xsi:type="dcterms:W3CDTF">2023-10-30T17:32:00Z</dcterms:modified>
</cp:coreProperties>
</file>